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\chrisjones\Documents\e-Bike\"/>
    </mc:Choice>
  </mc:AlternateContent>
  <xr:revisionPtr revIDLastSave="0" documentId="13_ncr:1_{171DF0FB-2909-45BB-9A93-6D6DAF5FC89E}" xr6:coauthVersionLast="45" xr6:coauthVersionMax="45" xr10:uidLastSave="{00000000-0000-0000-0000-000000000000}"/>
  <bookViews>
    <workbookView xWindow="-120" yWindow="-120" windowWidth="38640" windowHeight="23640" xr2:uid="{8114266D-F7BE-43C9-9DF7-385EF2F8253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D20" i="1"/>
  <c r="D22" i="1" s="1"/>
  <c r="D24" i="1" s="1"/>
  <c r="D11" i="1"/>
  <c r="F25" i="1"/>
  <c r="E25" i="1"/>
  <c r="G25" i="1"/>
  <c r="C25" i="1"/>
  <c r="B25" i="1"/>
  <c r="C11" i="1"/>
  <c r="C20" i="1" s="1"/>
  <c r="C22" i="1" s="1"/>
  <c r="C24" i="1" s="1"/>
  <c r="F20" i="1"/>
  <c r="F22" i="1" s="1"/>
  <c r="F24" i="1" s="1"/>
  <c r="F11" i="1"/>
  <c r="E11" i="1"/>
  <c r="E20" i="1" s="1"/>
  <c r="E22" i="1" s="1"/>
  <c r="E24" i="1" s="1"/>
  <c r="G11" i="1"/>
  <c r="G20" i="1" s="1"/>
  <c r="G22" i="1" s="1"/>
  <c r="G24" i="1" s="1"/>
  <c r="B20" i="1"/>
  <c r="B22" i="1" s="1"/>
  <c r="B24" i="1" s="1"/>
  <c r="B11" i="1"/>
</calcChain>
</file>

<file path=xl/sharedStrings.xml><?xml version="1.0" encoding="utf-8"?>
<sst xmlns="http://schemas.openxmlformats.org/spreadsheetml/2006/main" count="64" uniqueCount="49">
  <si>
    <t>e-Bike gearing calculator</t>
  </si>
  <si>
    <t>motor cog teeth</t>
  </si>
  <si>
    <t>max motor RPM</t>
  </si>
  <si>
    <t>wheel diameter, inches</t>
  </si>
  <si>
    <t>max speed, MPH</t>
  </si>
  <si>
    <t>max wheel RPM</t>
  </si>
  <si>
    <t>max crankset RPM</t>
  </si>
  <si>
    <t>current configuration</t>
  </si>
  <si>
    <t>paramter</t>
  </si>
  <si>
    <t>goal, MPH</t>
  </si>
  <si>
    <t>Large chainring teeth</t>
  </si>
  <si>
    <t>small chainring teeth</t>
  </si>
  <si>
    <t>max cassette teeth</t>
  </si>
  <si>
    <t>machining required</t>
  </si>
  <si>
    <t>no</t>
  </si>
  <si>
    <t>yes</t>
  </si>
  <si>
    <t>https://www.nashbar.com/halo-wheels-combat2-rear-wheel-black-26-36h-whhacdkr/p345004</t>
  </si>
  <si>
    <t>11 speed 51T Shimano cassette $109, out of stock</t>
  </si>
  <si>
    <t>https://www.nashbar.com/shimano-deore-m5100-11speed-cassette-1151t-icsm510011151/p1220560?v=1218337</t>
  </si>
  <si>
    <t>https://www.nashbar.com/shimano-105-5700-chainring-silver-130mm-bcd-offset-n-a-52t-y1m398130/p1227718?v=308368</t>
  </si>
  <si>
    <t>70T 5 bolt chainring 130mm BCD (Bolt Circle Diameter), $125, in stock</t>
  </si>
  <si>
    <t>https://www.nashbar.com/gates-carbon-drive-cdx-centertrack-front-sprocket-130mm-bcd-offset-n-a-70t-78980229/p1227608?v=470700</t>
  </si>
  <si>
    <t>Options:</t>
  </si>
  <si>
    <t>https://www.nashbar.com/quality-wheels-value-double-wall-series-disc-rear-wheel-26-qr-x-135mm-we8609/p327445</t>
  </si>
  <si>
    <t>11 speed Shimano compatible 26" rear wheel for $95, out of stock</t>
  </si>
  <si>
    <t>new large chainring price</t>
  </si>
  <si>
    <t>new small chainring price</t>
  </si>
  <si>
    <t>new wheel price</t>
  </si>
  <si>
    <t>new cassette or adapted chainring price</t>
  </si>
  <si>
    <t>new large chainring in stock</t>
  </si>
  <si>
    <t>new small chainring in stock</t>
  </si>
  <si>
    <t>new cassette or adapted chainring in stock</t>
  </si>
  <si>
    <t>new wheel in stock</t>
  </si>
  <si>
    <t>total additional cost</t>
  </si>
  <si>
    <t>max speed error</t>
  </si>
  <si>
    <t>10 speed Shimano compatible 26" rear wheel for $89, out of stock *</t>
  </si>
  <si>
    <t> 52T 5 bolt chainring 130mm BCD, $40, in stock *</t>
  </si>
  <si>
    <t>Out of stock:</t>
  </si>
  <si>
    <t>In stock:</t>
  </si>
  <si>
    <t>Parts - * denotes probably easy to get used</t>
  </si>
  <si>
    <t>https://www.nashbar.com/dimension-multi-speed-inner-chainring-black-74mm-bcd-offset-n-a-24t-spr-317i-24/p869341?v=307648</t>
  </si>
  <si>
    <t>24T 5 bolt chainring 74mm BCD, $20, in stock *</t>
  </si>
  <si>
    <t>https://www.nashbar.com/box-three-prime-9-cassette-black-9-speed-1150t-bx-cs3-p9a1150-bk/p1274078?v=1013108</t>
  </si>
  <si>
    <t>9 speed 50T Shimano cassette $75, in stock *</t>
  </si>
  <si>
    <t>option B: 24T small chainring, 2.) 50T 9 speed cassette</t>
  </si>
  <si>
    <t>option A: 1.) 24T small chainring</t>
  </si>
  <si>
    <t>option C: 1.) 24T small chainring, 2.) 70T large chainring</t>
  </si>
  <si>
    <t>option D: 1.) 24T small chainring , 2.) 52T large chainring, 3.) rear disc brake wheel, 4.) disc brake mount to large chainring adapter</t>
  </si>
  <si>
    <t>option E: 1.) 24T small chainring, 2.) 51T 11 speed cassette and wheel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</si>
</sst>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 wrapText="1"/>
    </xf>
    <xf numFmtId="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6" fontId="0" fillId="3" borderId="1" xfId="0" applyNumberFormat="1" applyFont="1" applyFill="1" applyBorder="1" applyAlignment="1">
      <alignment horizontal="center" wrapText="1"/>
    </xf>
    <xf numFmtId="164" fontId="0" fillId="3" borderId="1" xfId="0" applyNumberFormat="1" applyFont="1" applyFill="1" applyBorder="1" applyAlignment="1">
      <alignment horizontal="center" wrapText="1"/>
    </xf>
    <xf numFmtId="6" fontId="0" fillId="4" borderId="1" xfId="0" applyNumberFormat="1" applyFill="1" applyBorder="1" applyAlignment="1">
      <alignment horizontal="center"/>
    </xf>
    <xf numFmtId="0" fontId="2" fillId="0" borderId="0" xfId="0" applyFont="1"/>
    <xf numFmtId="0" fontId="3" fillId="0" borderId="0" xfId="1"/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0" fillId="2" borderId="2" xfId="0" applyNumberFormat="1" applyFill="1" applyBorder="1" applyAlignment="1">
      <alignment horizontal="center"/>
    </xf>
    <xf numFmtId="164" fontId="0" fillId="3" borderId="2" xfId="0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6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9" fontId="0" fillId="4" borderId="3" xfId="0" applyNumberFormat="1" applyFill="1" applyBorder="1" applyAlignment="1">
      <alignment horizontal="center"/>
    </xf>
    <xf numFmtId="164" fontId="0" fillId="3" borderId="3" xfId="0" applyNumberFormat="1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6" fontId="0" fillId="0" borderId="5" xfId="0" applyNumberFormat="1" applyBorder="1" applyAlignment="1">
      <alignment horizontal="center"/>
    </xf>
    <xf numFmtId="9" fontId="0" fillId="4" borderId="5" xfId="0" applyNumberFormat="1" applyFill="1" applyBorder="1" applyAlignment="1">
      <alignment horizontal="center"/>
    </xf>
    <xf numFmtId="164" fontId="0" fillId="3" borderId="6" xfId="0" applyNumberFormat="1" applyFont="1" applyFill="1" applyBorder="1" applyAlignment="1">
      <alignment horizontal="center" wrapText="1"/>
    </xf>
    <xf numFmtId="164" fontId="0" fillId="3" borderId="1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4" borderId="5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6" fontId="0" fillId="3" borderId="3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6" fontId="0" fillId="3" borderId="2" xfId="0" applyNumberFormat="1" applyFill="1" applyBorder="1" applyAlignment="1">
      <alignment horizontal="center"/>
    </xf>
    <xf numFmtId="6" fontId="0" fillId="3" borderId="5" xfId="0" applyNumberFormat="1" applyFill="1" applyBorder="1" applyAlignment="1">
      <alignment horizontal="center"/>
    </xf>
    <xf numFmtId="6" fontId="0" fillId="3" borderId="1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0" fontId="2" fillId="0" borderId="7" xfId="0" applyFont="1" applyBorder="1"/>
    <xf numFmtId="0" fontId="0" fillId="0" borderId="8" xfId="0" applyBorder="1"/>
    <xf numFmtId="0" fontId="3" fillId="0" borderId="8" xfId="1" applyBorder="1"/>
    <xf numFmtId="0" fontId="0" fillId="0" borderId="9" xfId="0" applyBorder="1"/>
    <xf numFmtId="14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ashbar.com/shimano-105-5700-chainring-silver-130mm-bcd-offset-n-a-52t-y1m398130/p1227718?v=308368" TargetMode="External"/><Relationship Id="rId2" Type="http://schemas.openxmlformats.org/officeDocument/2006/relationships/hyperlink" Target="https://www.nashbar.com/shimano-deore-m5100-11speed-cassette-1151t-icsm510011151/p1220560?v=1218337" TargetMode="External"/><Relationship Id="rId1" Type="http://schemas.openxmlformats.org/officeDocument/2006/relationships/hyperlink" Target="https://www.nashbar.com/halo-wheels-combat2-rear-wheel-black-26-36h-whhacdkr/p34500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nashbar.com/quality-wheels-value-double-wall-series-disc-rear-wheel-26-qr-x-135mm-we8609/p327445" TargetMode="External"/><Relationship Id="rId4" Type="http://schemas.openxmlformats.org/officeDocument/2006/relationships/hyperlink" Target="https://www.nashbar.com/gates-carbon-drive-cdx-centertrack-front-sprocket-130mm-bcd-offset-n-a-70t-78980229/p1227608?v=4707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43047-596E-4910-8A0A-D12BA41EBD0E}">
  <dimension ref="A1:G42"/>
  <sheetViews>
    <sheetView tabSelected="1" workbookViewId="0"/>
  </sheetViews>
  <sheetFormatPr defaultRowHeight="15" x14ac:dyDescent="0.25"/>
  <cols>
    <col min="1" max="1" width="39.7109375" customWidth="1"/>
    <col min="2" max="7" width="25.7109375" customWidth="1"/>
  </cols>
  <sheetData>
    <row r="1" spans="1:7" x14ac:dyDescent="0.25">
      <c r="A1" t="s">
        <v>0</v>
      </c>
    </row>
    <row r="2" spans="1:7" x14ac:dyDescent="0.25">
      <c r="A2" s="46">
        <v>44247</v>
      </c>
    </row>
    <row r="3" spans="1:7" x14ac:dyDescent="0.25">
      <c r="A3" t="s">
        <v>22</v>
      </c>
    </row>
    <row r="4" spans="1:7" ht="15.75" thickBot="1" x14ac:dyDescent="0.3"/>
    <row r="5" spans="1:7" ht="90" x14ac:dyDescent="0.25">
      <c r="A5" s="1" t="s">
        <v>8</v>
      </c>
      <c r="B5" s="3" t="s">
        <v>7</v>
      </c>
      <c r="C5" s="3" t="s">
        <v>45</v>
      </c>
      <c r="D5" s="23" t="s">
        <v>44</v>
      </c>
      <c r="E5" s="3" t="s">
        <v>46</v>
      </c>
      <c r="F5" s="3" t="s">
        <v>47</v>
      </c>
      <c r="G5" s="3" t="s">
        <v>48</v>
      </c>
    </row>
    <row r="6" spans="1:7" x14ac:dyDescent="0.25">
      <c r="A6" t="s">
        <v>2</v>
      </c>
      <c r="B6" s="5">
        <v>2700</v>
      </c>
      <c r="C6" s="14">
        <v>2700</v>
      </c>
      <c r="D6" s="24">
        <v>2700</v>
      </c>
      <c r="E6" s="18">
        <v>2700</v>
      </c>
      <c r="F6" s="5">
        <v>2700</v>
      </c>
      <c r="G6" s="5">
        <v>2700</v>
      </c>
    </row>
    <row r="7" spans="1:7" x14ac:dyDescent="0.25">
      <c r="A7" t="s">
        <v>1</v>
      </c>
      <c r="B7" s="5">
        <v>12</v>
      </c>
      <c r="C7" s="14">
        <v>12</v>
      </c>
      <c r="D7" s="24">
        <v>12</v>
      </c>
      <c r="E7" s="18">
        <v>12</v>
      </c>
      <c r="F7" s="5">
        <v>12</v>
      </c>
      <c r="G7" s="5">
        <v>12</v>
      </c>
    </row>
    <row r="8" spans="1:7" x14ac:dyDescent="0.25">
      <c r="A8" t="s">
        <v>10</v>
      </c>
      <c r="B8" s="5">
        <v>52</v>
      </c>
      <c r="C8" s="14">
        <v>52</v>
      </c>
      <c r="D8" s="24">
        <v>52</v>
      </c>
      <c r="E8" s="18">
        <v>70</v>
      </c>
      <c r="F8" s="5">
        <v>52</v>
      </c>
      <c r="G8" s="5">
        <v>52</v>
      </c>
    </row>
    <row r="9" spans="1:7" x14ac:dyDescent="0.25">
      <c r="A9" t="s">
        <v>25</v>
      </c>
      <c r="B9" s="5"/>
      <c r="C9" s="14"/>
      <c r="D9" s="24"/>
      <c r="E9" s="19">
        <v>125</v>
      </c>
      <c r="F9" s="5"/>
      <c r="G9" s="5"/>
    </row>
    <row r="10" spans="1:7" x14ac:dyDescent="0.25">
      <c r="A10" t="s">
        <v>29</v>
      </c>
      <c r="B10" s="5"/>
      <c r="C10" s="14"/>
      <c r="D10" s="24"/>
      <c r="E10" s="33" t="s">
        <v>15</v>
      </c>
      <c r="F10" s="5"/>
      <c r="G10" s="5"/>
    </row>
    <row r="11" spans="1:7" x14ac:dyDescent="0.25">
      <c r="A11" t="s">
        <v>6</v>
      </c>
      <c r="B11" s="6">
        <f t="shared" ref="B11:G11" si="0">B6*B7/B8</f>
        <v>623.07692307692309</v>
      </c>
      <c r="C11" s="15">
        <f t="shared" si="0"/>
        <v>623.07692307692309</v>
      </c>
      <c r="D11" s="25">
        <f t="shared" si="0"/>
        <v>623.07692307692309</v>
      </c>
      <c r="E11" s="20">
        <f t="shared" si="0"/>
        <v>462.85714285714283</v>
      </c>
      <c r="F11" s="6">
        <f t="shared" si="0"/>
        <v>623.07692307692309</v>
      </c>
      <c r="G11" s="6">
        <f t="shared" si="0"/>
        <v>623.07692307692309</v>
      </c>
    </row>
    <row r="12" spans="1:7" x14ac:dyDescent="0.25">
      <c r="A12" t="s">
        <v>11</v>
      </c>
      <c r="B12" s="5">
        <v>30</v>
      </c>
      <c r="C12" s="14">
        <v>22</v>
      </c>
      <c r="D12" s="24">
        <v>24</v>
      </c>
      <c r="E12" s="18">
        <v>22</v>
      </c>
      <c r="F12" s="5">
        <v>22</v>
      </c>
      <c r="G12" s="5">
        <v>22</v>
      </c>
    </row>
    <row r="13" spans="1:7" x14ac:dyDescent="0.25">
      <c r="A13" t="s">
        <v>26</v>
      </c>
      <c r="B13" s="5"/>
      <c r="C13" s="26">
        <v>20</v>
      </c>
      <c r="D13" s="26">
        <v>20</v>
      </c>
      <c r="E13" s="26">
        <v>20</v>
      </c>
      <c r="F13" s="26">
        <v>20</v>
      </c>
      <c r="G13" s="26">
        <v>20</v>
      </c>
    </row>
    <row r="14" spans="1:7" x14ac:dyDescent="0.25">
      <c r="A14" t="s">
        <v>30</v>
      </c>
      <c r="B14" s="5"/>
      <c r="C14" s="38" t="s">
        <v>15</v>
      </c>
      <c r="D14" s="39" t="s">
        <v>15</v>
      </c>
      <c r="E14" s="33" t="s">
        <v>15</v>
      </c>
      <c r="F14" s="40" t="s">
        <v>15</v>
      </c>
      <c r="G14" s="40" t="s">
        <v>15</v>
      </c>
    </row>
    <row r="15" spans="1:7" x14ac:dyDescent="0.25">
      <c r="A15" t="s">
        <v>12</v>
      </c>
      <c r="B15" s="5">
        <v>30</v>
      </c>
      <c r="C15" s="14">
        <v>30</v>
      </c>
      <c r="D15" s="24">
        <v>50</v>
      </c>
      <c r="E15" s="18">
        <v>30</v>
      </c>
      <c r="F15" s="5">
        <v>52</v>
      </c>
      <c r="G15" s="5">
        <v>51</v>
      </c>
    </row>
    <row r="16" spans="1:7" x14ac:dyDescent="0.25">
      <c r="A16" t="s">
        <v>28</v>
      </c>
      <c r="B16" s="5"/>
      <c r="C16" s="14"/>
      <c r="D16" s="26">
        <v>75</v>
      </c>
      <c r="E16" s="18"/>
      <c r="F16" s="4">
        <v>40</v>
      </c>
      <c r="G16" s="4">
        <v>109</v>
      </c>
    </row>
    <row r="17" spans="1:7" x14ac:dyDescent="0.25">
      <c r="A17" t="s">
        <v>31</v>
      </c>
      <c r="B17" s="5"/>
      <c r="C17" s="14"/>
      <c r="D17" s="34" t="s">
        <v>15</v>
      </c>
      <c r="E17" s="18"/>
      <c r="F17" s="35" t="s">
        <v>15</v>
      </c>
      <c r="G17" s="36" t="s">
        <v>14</v>
      </c>
    </row>
    <row r="18" spans="1:7" x14ac:dyDescent="0.25">
      <c r="A18" t="s">
        <v>27</v>
      </c>
      <c r="B18" s="5"/>
      <c r="C18" s="14"/>
      <c r="D18" s="24"/>
      <c r="E18" s="18"/>
      <c r="F18" s="4">
        <v>89</v>
      </c>
      <c r="G18" s="4">
        <v>95</v>
      </c>
    </row>
    <row r="19" spans="1:7" x14ac:dyDescent="0.25">
      <c r="A19" t="s">
        <v>32</v>
      </c>
      <c r="B19" s="5"/>
      <c r="C19" s="14"/>
      <c r="D19" s="24"/>
      <c r="E19" s="18"/>
      <c r="F19" s="37" t="s">
        <v>14</v>
      </c>
      <c r="G19" s="36" t="s">
        <v>14</v>
      </c>
    </row>
    <row r="20" spans="1:7" x14ac:dyDescent="0.25">
      <c r="A20" t="s">
        <v>5</v>
      </c>
      <c r="B20" s="6">
        <f t="shared" ref="B20:G20" si="1">B11*B12/B15</f>
        <v>623.07692307692309</v>
      </c>
      <c r="C20" s="15">
        <f t="shared" si="1"/>
        <v>456.92307692307696</v>
      </c>
      <c r="D20" s="25">
        <f t="shared" si="1"/>
        <v>299.07692307692309</v>
      </c>
      <c r="E20" s="20">
        <f t="shared" si="1"/>
        <v>339.42857142857144</v>
      </c>
      <c r="F20" s="6">
        <f t="shared" si="1"/>
        <v>263.60946745562131</v>
      </c>
      <c r="G20" s="6">
        <f t="shared" si="1"/>
        <v>268.77828054298647</v>
      </c>
    </row>
    <row r="21" spans="1:7" x14ac:dyDescent="0.25">
      <c r="A21" t="s">
        <v>3</v>
      </c>
      <c r="B21" s="5">
        <v>26</v>
      </c>
      <c r="C21" s="14">
        <v>26</v>
      </c>
      <c r="D21" s="24">
        <v>26</v>
      </c>
      <c r="E21" s="18">
        <v>26</v>
      </c>
      <c r="F21" s="5">
        <v>26</v>
      </c>
      <c r="G21" s="5">
        <v>26</v>
      </c>
    </row>
    <row r="22" spans="1:7" x14ac:dyDescent="0.25">
      <c r="A22" t="s">
        <v>4</v>
      </c>
      <c r="B22" s="6">
        <f t="shared" ref="B22:G22" si="2">B21*3.14159*B20*60/(12*5280)</f>
        <v>48.19484659090908</v>
      </c>
      <c r="C22" s="15">
        <f t="shared" si="2"/>
        <v>35.342887499999996</v>
      </c>
      <c r="D22" s="25">
        <f t="shared" si="2"/>
        <v>23.13352636363636</v>
      </c>
      <c r="E22" s="20">
        <f t="shared" si="2"/>
        <v>26.254716428571427</v>
      </c>
      <c r="F22" s="6">
        <f t="shared" si="2"/>
        <v>20.390127403846154</v>
      </c>
      <c r="G22" s="6">
        <f t="shared" si="2"/>
        <v>20.789933823529413</v>
      </c>
    </row>
    <row r="23" spans="1:7" x14ac:dyDescent="0.25">
      <c r="A23" t="s">
        <v>9</v>
      </c>
      <c r="B23" s="5">
        <v>20</v>
      </c>
      <c r="C23" s="14">
        <v>20</v>
      </c>
      <c r="D23" s="24">
        <v>20</v>
      </c>
      <c r="E23" s="18">
        <v>20</v>
      </c>
      <c r="F23" s="5">
        <v>20</v>
      </c>
      <c r="G23" s="5">
        <v>20</v>
      </c>
    </row>
    <row r="24" spans="1:7" x14ac:dyDescent="0.25">
      <c r="A24" t="s">
        <v>34</v>
      </c>
      <c r="B24" s="7">
        <f t="shared" ref="B24:G24" si="3">B22/B23-1</f>
        <v>1.4097423295454541</v>
      </c>
      <c r="C24" s="16">
        <f t="shared" si="3"/>
        <v>0.76714437499999977</v>
      </c>
      <c r="D24" s="27">
        <f t="shared" si="3"/>
        <v>0.15667631818181804</v>
      </c>
      <c r="E24" s="21">
        <f t="shared" si="3"/>
        <v>0.31273582142857137</v>
      </c>
      <c r="F24" s="8">
        <f t="shared" si="3"/>
        <v>1.950637019230772E-2</v>
      </c>
      <c r="G24" s="8">
        <f t="shared" si="3"/>
        <v>3.94966911764707E-2</v>
      </c>
    </row>
    <row r="25" spans="1:7" x14ac:dyDescent="0.25">
      <c r="A25" t="s">
        <v>33</v>
      </c>
      <c r="B25" s="29">
        <f>B9+B13+B16+B18</f>
        <v>0</v>
      </c>
      <c r="C25" s="30">
        <f t="shared" ref="C25:F25" si="4">C9+C13+C16+C18</f>
        <v>20</v>
      </c>
      <c r="D25" s="31">
        <f t="shared" ref="D25" si="5">D9+D13+D16+D18</f>
        <v>95</v>
      </c>
      <c r="E25" s="41">
        <f t="shared" si="4"/>
        <v>145</v>
      </c>
      <c r="F25" s="32">
        <f t="shared" si="4"/>
        <v>149</v>
      </c>
      <c r="G25" s="32">
        <f>G9+G13+G16+G18</f>
        <v>224</v>
      </c>
    </row>
    <row r="26" spans="1:7" ht="15.75" thickBot="1" x14ac:dyDescent="0.3">
      <c r="A26" s="2" t="s">
        <v>13</v>
      </c>
      <c r="B26" s="9" t="s">
        <v>14</v>
      </c>
      <c r="C26" s="17" t="s">
        <v>14</v>
      </c>
      <c r="D26" s="28" t="s">
        <v>14</v>
      </c>
      <c r="E26" s="22" t="s">
        <v>14</v>
      </c>
      <c r="F26" s="11" t="s">
        <v>15</v>
      </c>
      <c r="G26" s="10" t="s">
        <v>14</v>
      </c>
    </row>
    <row r="29" spans="1:7" x14ac:dyDescent="0.25">
      <c r="A29" t="s">
        <v>39</v>
      </c>
    </row>
    <row r="31" spans="1:7" x14ac:dyDescent="0.25">
      <c r="A31" t="s">
        <v>37</v>
      </c>
    </row>
    <row r="33" spans="1:7" x14ac:dyDescent="0.25">
      <c r="A33" s="12" t="s">
        <v>24</v>
      </c>
      <c r="C33" s="13" t="s">
        <v>16</v>
      </c>
    </row>
    <row r="34" spans="1:7" x14ac:dyDescent="0.25">
      <c r="A34" s="12" t="s">
        <v>35</v>
      </c>
      <c r="C34" s="13" t="s">
        <v>23</v>
      </c>
    </row>
    <row r="35" spans="1:7" x14ac:dyDescent="0.25">
      <c r="A35" s="12" t="s">
        <v>17</v>
      </c>
      <c r="C35" s="13" t="s">
        <v>18</v>
      </c>
    </row>
    <row r="36" spans="1:7" x14ac:dyDescent="0.25">
      <c r="A36" s="12"/>
      <c r="C36" s="13"/>
    </row>
    <row r="37" spans="1:7" x14ac:dyDescent="0.25">
      <c r="A37" s="12" t="s">
        <v>38</v>
      </c>
      <c r="C37" s="13"/>
    </row>
    <row r="38" spans="1:7" ht="15.75" thickBot="1" x14ac:dyDescent="0.3">
      <c r="A38" s="12"/>
      <c r="C38" s="13"/>
    </row>
    <row r="39" spans="1:7" ht="15.75" thickBot="1" x14ac:dyDescent="0.3">
      <c r="A39" s="42" t="s">
        <v>43</v>
      </c>
      <c r="B39" s="43"/>
      <c r="C39" s="44" t="s">
        <v>42</v>
      </c>
      <c r="D39" s="43"/>
      <c r="E39" s="43"/>
      <c r="F39" s="43"/>
      <c r="G39" s="45"/>
    </row>
    <row r="40" spans="1:7" ht="15.75" thickBot="1" x14ac:dyDescent="0.3">
      <c r="A40" s="42" t="s">
        <v>41</v>
      </c>
      <c r="B40" s="43"/>
      <c r="C40" s="44" t="s">
        <v>40</v>
      </c>
      <c r="D40" s="43"/>
      <c r="E40" s="43"/>
      <c r="F40" s="43"/>
      <c r="G40" s="45"/>
    </row>
    <row r="41" spans="1:7" x14ac:dyDescent="0.25">
      <c r="A41" s="12" t="s">
        <v>36</v>
      </c>
      <c r="C41" s="13" t="s">
        <v>19</v>
      </c>
    </row>
    <row r="42" spans="1:7" x14ac:dyDescent="0.25">
      <c r="A42" s="12" t="s">
        <v>20</v>
      </c>
      <c r="C42" s="13" t="s">
        <v>21</v>
      </c>
    </row>
  </sheetData>
  <hyperlinks>
    <hyperlink ref="C33" r:id="rId1" xr:uid="{7E43E148-DEE0-440D-BBF7-F1B3AD5425CE}"/>
    <hyperlink ref="C35" r:id="rId2" xr:uid="{BE0A45DC-D1A2-440C-B8A6-BBF7AE8C1CD5}"/>
    <hyperlink ref="C41" r:id="rId3" xr:uid="{D4B2EF84-83A3-46D9-852E-743C8830DD6C}"/>
    <hyperlink ref="C42" r:id="rId4" xr:uid="{24B530F1-217B-47DA-9F30-5D480AEEB636}"/>
    <hyperlink ref="C34" r:id="rId5" xr:uid="{200D8315-8AEC-4687-93A0-152598666B4C}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Jones</dc:creator>
  <cp:lastModifiedBy>Chris Jones</cp:lastModifiedBy>
  <dcterms:created xsi:type="dcterms:W3CDTF">2021-02-20T16:49:26Z</dcterms:created>
  <dcterms:modified xsi:type="dcterms:W3CDTF">2021-02-21T02:42:45Z</dcterms:modified>
</cp:coreProperties>
</file>